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28" yWindow="65428" windowWidth="23256" windowHeight="12456" activeTab="0"/>
  </bookViews>
  <sheets>
    <sheet name="Stromkostenrechner" sheetId="1" r:id="rId1"/>
  </sheets>
  <definedNames/>
  <calcPr calcId="181029"/>
</workbook>
</file>

<file path=xl/comments1.xml><?xml version="1.0" encoding="utf-8"?>
<comments xmlns="http://schemas.openxmlformats.org/spreadsheetml/2006/main">
  <authors>
    <author>Susu</author>
    <author>NicoRausch</author>
  </authors>
  <commentList>
    <comment ref="E7" authorId="0">
      <text>
        <r>
          <rPr>
            <b/>
            <sz val="9"/>
            <rFont val="Tahoma"/>
            <family val="2"/>
          </rPr>
          <t xml:space="preserve">K-O-V:
</t>
        </r>
        <r>
          <rPr>
            <sz val="9"/>
            <rFont val="Tahoma"/>
            <family val="2"/>
          </rPr>
          <t>Tragen Sie hier den Preis pro Kilowatt/ h ein.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K-O-V:
</t>
        </r>
        <r>
          <rPr>
            <sz val="9"/>
            <rFont val="Tahoma"/>
            <family val="2"/>
          </rPr>
          <t>Falls eine Grundgebühr veranschlagt wird, hier den Jahresbetrag eingeben</t>
        </r>
      </text>
    </comment>
    <comment ref="E9" authorId="1">
      <text>
        <r>
          <rPr>
            <b/>
            <sz val="9"/>
            <rFont val="Segoe UI"/>
            <family val="2"/>
          </rPr>
          <t>Falls Sie einen Jahresrabatt erhalten, bitte hier den Rabatt eintragen</t>
        </r>
        <r>
          <rPr>
            <sz val="9"/>
            <rFont val="Segoe UI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K-O-V:</t>
        </r>
        <r>
          <rPr>
            <sz val="9"/>
            <rFont val="Tahoma"/>
            <family val="2"/>
          </rPr>
          <t xml:space="preserve">
Geben Sie hier Ihren geschätzten Jahresverbrauch an</t>
        </r>
      </text>
    </comment>
    <comment ref="E18" authorId="0">
      <text>
        <r>
          <rPr>
            <b/>
            <sz val="9"/>
            <rFont val="Tahoma"/>
            <family val="2"/>
          </rPr>
          <t>K-O-V:</t>
        </r>
        <r>
          <rPr>
            <sz val="9"/>
            <rFont val="Tahoma"/>
            <family val="2"/>
          </rPr>
          <t xml:space="preserve">
Letzten Zählerstand eintragen. Bzw. Anfangszählerstand zu Beginn der Periode (Jahr)</t>
        </r>
      </text>
    </comment>
    <comment ref="E19" authorId="0">
      <text>
        <r>
          <rPr>
            <b/>
            <sz val="9"/>
            <rFont val="Tahoma"/>
            <family val="2"/>
          </rPr>
          <t>K-O-V:</t>
        </r>
        <r>
          <rPr>
            <sz val="9"/>
            <rFont val="Tahoma"/>
            <family val="2"/>
          </rPr>
          <t xml:space="preserve">
Zählerstand der letzten Ablesung</t>
        </r>
      </text>
    </comment>
  </commentList>
</comments>
</file>

<file path=xl/sharedStrings.xml><?xml version="1.0" encoding="utf-8"?>
<sst xmlns="http://schemas.openxmlformats.org/spreadsheetml/2006/main" count="41" uniqueCount="30">
  <si>
    <t>Grundpreis</t>
  </si>
  <si>
    <t>Zähler Anfangsbestand</t>
  </si>
  <si>
    <t>letzte Ablesung</t>
  </si>
  <si>
    <t>Tatsächliche Kosten</t>
  </si>
  <si>
    <t>Verbrauch/ Jahr</t>
  </si>
  <si>
    <t>Preis pro Kwh (inkl. Grundpreis)</t>
  </si>
  <si>
    <t>Tarifgebühren</t>
  </si>
  <si>
    <t>Strompreis pro kwh</t>
  </si>
  <si>
    <t>Verbrauch und Kosten</t>
  </si>
  <si>
    <t>Abrechnung</t>
  </si>
  <si>
    <t>Rabatt pro Jahr</t>
  </si>
  <si>
    <t>Gesamtpreis Vorauszahlung</t>
  </si>
  <si>
    <t>Monatlicher Abschlag (12 Monate)</t>
  </si>
  <si>
    <t>Verbrauch in KW/h</t>
  </si>
  <si>
    <t>Gas- und Stromkostenrechner</t>
  </si>
  <si>
    <t>Jahresverbrauch 2022</t>
  </si>
  <si>
    <t>Preis pro Kwh</t>
  </si>
  <si>
    <t>Gaskosten pro Jahr</t>
  </si>
  <si>
    <t>Preisbremse</t>
  </si>
  <si>
    <t>80% Verbrauch Vorjahr</t>
  </si>
  <si>
    <t>Gaskosten pro Jahr mit Preisbremse</t>
  </si>
  <si>
    <t>Preis pro Kwh Preisbremse</t>
  </si>
  <si>
    <t>Sie sparen pro Jahr</t>
  </si>
  <si>
    <t>Ersparnis pro Monat</t>
  </si>
  <si>
    <t>Gaspreisbremse 2023</t>
  </si>
  <si>
    <t>Aktuelle Stromkosten</t>
  </si>
  <si>
    <t xml:space="preserve">Die Strom- und Gaspreisbremse gilt ab dem 01.03.2023 rückwirkend zum Januar 2023.Darin zahlt man für 80% des Vorjahresverbrauchs einen gedeckelten Preis von 12Cent pro Kilowattstunde. Die übrigen 20% des Vorjahresverbrauchs werden mit dem aktuellen Preis abgerechnet. </t>
  </si>
  <si>
    <t>Strompreisbremse 2023</t>
  </si>
  <si>
    <t>Aktuelle Gaskosten</t>
  </si>
  <si>
    <t xml:space="preserve">Die Strom- und Gaspreisbremse gilt ab dem 01.03.2023 rückwirkend zum Januar 2023.Darin zahlt man für 80% des Vorjahresverbrauchs einen gedeckelten Preis von 40Cent pro Kilowattstunde. Die übrigen 20% des Vorjahresverbrauchs werden mit dem aktuellen Preis abgerechnet.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</si>
</sst>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8"/>
      <color theme="0"/>
      <name val="Arial"/>
      <family val="2"/>
    </font>
    <font>
      <sz val="12"/>
      <color theme="1"/>
      <name val="Arial Rounded MT Bold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6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2" fillId="2" borderId="0" xfId="0" applyFont="1" applyFill="1"/>
    <xf numFmtId="0" fontId="3" fillId="0" borderId="6" xfId="0" applyFont="1" applyBorder="1"/>
    <xf numFmtId="0" fontId="3" fillId="0" borderId="7" xfId="0" applyFont="1" applyBorder="1"/>
    <xf numFmtId="44" fontId="7" fillId="0" borderId="8" xfId="20" applyFont="1" applyBorder="1"/>
    <xf numFmtId="164" fontId="7" fillId="0" borderId="8" xfId="20" applyNumberFormat="1" applyFont="1" applyBorder="1"/>
    <xf numFmtId="0" fontId="7" fillId="3" borderId="8" xfId="0" applyFont="1" applyFill="1" applyBorder="1"/>
    <xf numFmtId="44" fontId="7" fillId="4" borderId="8" xfId="20" applyFont="1" applyFill="1" applyBorder="1"/>
    <xf numFmtId="164" fontId="4" fillId="4" borderId="8" xfId="20" applyNumberFormat="1" applyFont="1" applyFill="1" applyBorder="1"/>
    <xf numFmtId="44" fontId="4" fillId="4" borderId="8" xfId="20" applyFont="1" applyFill="1" applyBorder="1"/>
    <xf numFmtId="44" fontId="5" fillId="4" borderId="9" xfId="20" applyFont="1" applyFill="1" applyBorder="1"/>
    <xf numFmtId="0" fontId="3" fillId="5" borderId="0" xfId="0" applyFont="1" applyFill="1"/>
    <xf numFmtId="0" fontId="8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164" fontId="7" fillId="0" borderId="0" xfId="20" applyNumberFormat="1" applyFont="1" applyFill="1" applyBorder="1"/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3" fontId="8" fillId="0" borderId="8" xfId="20" applyNumberFormat="1" applyFont="1" applyBorder="1"/>
    <xf numFmtId="44" fontId="8" fillId="0" borderId="8" xfId="20" applyFont="1" applyBorder="1"/>
    <xf numFmtId="0" fontId="14" fillId="3" borderId="8" xfId="0" applyFont="1" applyFill="1" applyBorder="1"/>
    <xf numFmtId="0" fontId="14" fillId="0" borderId="11" xfId="0" applyFont="1" applyFill="1" applyBorder="1"/>
    <xf numFmtId="44" fontId="5" fillId="0" borderId="11" xfId="20" applyFont="1" applyBorder="1"/>
    <xf numFmtId="0" fontId="7" fillId="0" borderId="0" xfId="0" applyFont="1" applyFill="1" applyBorder="1" applyAlignment="1">
      <alignment horizontal="left" vertical="top" wrapText="1"/>
    </xf>
    <xf numFmtId="44" fontId="4" fillId="0" borderId="11" xfId="20" applyFont="1" applyBorder="1"/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5" fillId="0" borderId="5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P28"/>
  <sheetViews>
    <sheetView showGridLines="0" tabSelected="1" zoomScale="95" zoomScaleNormal="95" workbookViewId="0" topLeftCell="A1">
      <selection activeCell="J7" sqref="J7"/>
    </sheetView>
  </sheetViews>
  <sheetFormatPr defaultColWidth="11.421875" defaultRowHeight="15"/>
  <cols>
    <col min="1" max="3" width="11.421875" style="17" customWidth="1"/>
    <col min="4" max="4" width="37.421875" style="17" customWidth="1"/>
    <col min="5" max="5" width="22.8515625" style="17" customWidth="1"/>
    <col min="6" max="8" width="11.421875" style="17" customWidth="1"/>
    <col min="9" max="9" width="41.28125" style="17" bestFit="1" customWidth="1"/>
    <col min="10" max="10" width="26.140625" style="17" customWidth="1"/>
    <col min="11" max="13" width="11.421875" style="17" customWidth="1"/>
    <col min="14" max="14" width="41.28125" style="17" bestFit="1" customWidth="1"/>
    <col min="15" max="15" width="26.00390625" style="17" customWidth="1"/>
    <col min="16" max="16384" width="11.421875" style="17" customWidth="1"/>
  </cols>
  <sheetData>
    <row r="1" ht="14.4" thickBot="1"/>
    <row r="2" spans="4:15" ht="18" customHeight="1">
      <c r="D2" s="20" t="s">
        <v>14</v>
      </c>
      <c r="E2" s="21"/>
      <c r="I2" s="39" t="s">
        <v>24</v>
      </c>
      <c r="J2" s="40"/>
      <c r="N2" s="45" t="s">
        <v>27</v>
      </c>
      <c r="O2" s="46"/>
    </row>
    <row r="3" spans="4:15" ht="15" customHeight="1" thickBot="1">
      <c r="D3" s="22"/>
      <c r="E3" s="23"/>
      <c r="I3" s="41"/>
      <c r="J3" s="42"/>
      <c r="N3" s="47"/>
      <c r="O3" s="48"/>
    </row>
    <row r="4" spans="3:16" ht="15" customHeight="1" thickBot="1">
      <c r="C4" s="2"/>
      <c r="D4" s="24"/>
      <c r="E4" s="25"/>
      <c r="F4" s="3"/>
      <c r="H4" s="2"/>
      <c r="I4" s="43"/>
      <c r="J4" s="44"/>
      <c r="K4" s="3"/>
      <c r="M4" s="2"/>
      <c r="N4" s="49"/>
      <c r="O4" s="50"/>
      <c r="P4" s="3"/>
    </row>
    <row r="5" spans="3:16" ht="15">
      <c r="C5" s="4"/>
      <c r="D5" s="5"/>
      <c r="E5" s="5"/>
      <c r="F5" s="6"/>
      <c r="H5" s="4"/>
      <c r="I5" s="5"/>
      <c r="J5" s="5"/>
      <c r="K5" s="6"/>
      <c r="M5" s="4"/>
      <c r="N5" s="5"/>
      <c r="O5" s="5"/>
      <c r="P5" s="6"/>
    </row>
    <row r="6" spans="3:16" ht="15">
      <c r="C6" s="4"/>
      <c r="D6" s="7" t="s">
        <v>6</v>
      </c>
      <c r="E6" s="5"/>
      <c r="F6" s="6"/>
      <c r="H6" s="4"/>
      <c r="I6" s="7" t="s">
        <v>28</v>
      </c>
      <c r="J6" s="5"/>
      <c r="K6" s="6"/>
      <c r="M6" s="4"/>
      <c r="N6" s="7" t="s">
        <v>25</v>
      </c>
      <c r="O6" s="5"/>
      <c r="P6" s="6"/>
    </row>
    <row r="7" spans="3:16" ht="17.4">
      <c r="C7" s="4"/>
      <c r="D7" s="12" t="s">
        <v>7</v>
      </c>
      <c r="E7" s="10">
        <v>0.36</v>
      </c>
      <c r="F7" s="6"/>
      <c r="H7" s="4"/>
      <c r="I7" s="34" t="s">
        <v>15</v>
      </c>
      <c r="J7" s="32">
        <v>11000</v>
      </c>
      <c r="K7" s="51"/>
      <c r="M7" s="4"/>
      <c r="N7" s="34" t="s">
        <v>15</v>
      </c>
      <c r="O7" s="32">
        <v>3500</v>
      </c>
      <c r="P7" s="6"/>
    </row>
    <row r="8" spans="3:16" ht="17.4">
      <c r="C8" s="4"/>
      <c r="D8" s="12" t="s">
        <v>0</v>
      </c>
      <c r="E8" s="10">
        <v>126</v>
      </c>
      <c r="F8" s="6"/>
      <c r="H8" s="4"/>
      <c r="I8" s="34" t="s">
        <v>16</v>
      </c>
      <c r="J8" s="33">
        <v>0.27</v>
      </c>
      <c r="K8" s="6"/>
      <c r="M8" s="4"/>
      <c r="N8" s="34" t="s">
        <v>16</v>
      </c>
      <c r="O8" s="33">
        <v>0.52</v>
      </c>
      <c r="P8" s="6"/>
    </row>
    <row r="9" spans="3:16" ht="17.4">
      <c r="C9" s="4"/>
      <c r="D9" s="12" t="s">
        <v>10</v>
      </c>
      <c r="E9" s="10">
        <v>100</v>
      </c>
      <c r="F9" s="6"/>
      <c r="H9" s="4"/>
      <c r="I9" s="34" t="s">
        <v>0</v>
      </c>
      <c r="J9" s="33">
        <v>156</v>
      </c>
      <c r="K9" s="6"/>
      <c r="M9" s="4"/>
      <c r="N9" s="34" t="s">
        <v>0</v>
      </c>
      <c r="O9" s="33">
        <v>156</v>
      </c>
      <c r="P9" s="6"/>
    </row>
    <row r="10" spans="3:16" ht="18" thickBot="1">
      <c r="C10" s="4"/>
      <c r="D10" s="5"/>
      <c r="E10" s="5"/>
      <c r="F10" s="6"/>
      <c r="H10" s="4"/>
      <c r="I10" s="35" t="s">
        <v>17</v>
      </c>
      <c r="J10" s="36">
        <f>J8*J7+J9</f>
        <v>3126</v>
      </c>
      <c r="K10" s="6"/>
      <c r="M10" s="4"/>
      <c r="N10" s="35" t="s">
        <v>17</v>
      </c>
      <c r="O10" s="36">
        <f>O8*O7+O9</f>
        <v>1976</v>
      </c>
      <c r="P10" s="6"/>
    </row>
    <row r="11" spans="3:16" ht="14.4" thickTop="1">
      <c r="C11" s="4"/>
      <c r="D11" s="7" t="s">
        <v>8</v>
      </c>
      <c r="E11" s="5"/>
      <c r="F11" s="6"/>
      <c r="H11" s="4"/>
      <c r="I11" s="5"/>
      <c r="J11" s="5"/>
      <c r="K11" s="6"/>
      <c r="M11" s="4"/>
      <c r="N11" s="5"/>
      <c r="O11" s="5"/>
      <c r="P11" s="6"/>
    </row>
    <row r="12" spans="3:16" ht="15">
      <c r="C12" s="4"/>
      <c r="D12" s="12" t="s">
        <v>4</v>
      </c>
      <c r="E12" s="11">
        <v>4500</v>
      </c>
      <c r="F12" s="6"/>
      <c r="H12" s="4"/>
      <c r="I12" s="7" t="s">
        <v>18</v>
      </c>
      <c r="J12" s="5"/>
      <c r="K12" s="6"/>
      <c r="M12" s="4"/>
      <c r="N12" s="7" t="s">
        <v>18</v>
      </c>
      <c r="O12" s="5"/>
      <c r="P12" s="6"/>
    </row>
    <row r="13" spans="3:16" ht="17.4">
      <c r="C13" s="4"/>
      <c r="D13" s="12" t="s">
        <v>11</v>
      </c>
      <c r="E13" s="13">
        <f>(E7*E12)+E8-E9</f>
        <v>1646</v>
      </c>
      <c r="F13" s="6"/>
      <c r="H13" s="4"/>
      <c r="I13" s="34" t="s">
        <v>19</v>
      </c>
      <c r="J13" s="32">
        <f>J7*0.8</f>
        <v>8800</v>
      </c>
      <c r="K13" s="6"/>
      <c r="M13" s="4"/>
      <c r="N13" s="34" t="s">
        <v>19</v>
      </c>
      <c r="O13" s="32">
        <f>O7*0.8</f>
        <v>2800</v>
      </c>
      <c r="P13" s="6"/>
    </row>
    <row r="14" spans="3:16" ht="17.4">
      <c r="C14" s="4"/>
      <c r="D14" s="12" t="s">
        <v>5</v>
      </c>
      <c r="E14" s="13">
        <f>E13/E12</f>
        <v>0.36577777777777776</v>
      </c>
      <c r="F14" s="6"/>
      <c r="H14" s="4"/>
      <c r="I14" s="34" t="s">
        <v>21</v>
      </c>
      <c r="J14" s="33">
        <v>0.12</v>
      </c>
      <c r="K14" s="6"/>
      <c r="M14" s="4"/>
      <c r="N14" s="34" t="s">
        <v>21</v>
      </c>
      <c r="O14" s="33">
        <v>0.4</v>
      </c>
      <c r="P14" s="6"/>
    </row>
    <row r="15" spans="3:16" ht="17.4">
      <c r="C15" s="4"/>
      <c r="D15" s="12" t="s">
        <v>12</v>
      </c>
      <c r="E15" s="13">
        <f>E13/12</f>
        <v>137.16666666666666</v>
      </c>
      <c r="F15" s="6"/>
      <c r="H15" s="4"/>
      <c r="I15" s="34" t="s">
        <v>20</v>
      </c>
      <c r="J15" s="33">
        <f>J13*J14+((J7-J13)*J8)+J9</f>
        <v>1806</v>
      </c>
      <c r="K15" s="6"/>
      <c r="M15" s="4"/>
      <c r="N15" s="34" t="s">
        <v>20</v>
      </c>
      <c r="O15" s="33">
        <f>O13*O14+((O7-O13)*O8)+O9</f>
        <v>1640</v>
      </c>
      <c r="P15" s="6"/>
    </row>
    <row r="16" spans="3:16" ht="18" thickBot="1">
      <c r="C16" s="4"/>
      <c r="D16" s="5"/>
      <c r="E16" s="5"/>
      <c r="F16" s="6"/>
      <c r="H16" s="4"/>
      <c r="I16" s="35" t="s">
        <v>22</v>
      </c>
      <c r="J16" s="36">
        <f>J10-J15</f>
        <v>1320</v>
      </c>
      <c r="K16" s="6"/>
      <c r="M16" s="4"/>
      <c r="N16" s="35" t="s">
        <v>22</v>
      </c>
      <c r="O16" s="36">
        <f>O10-O15</f>
        <v>336</v>
      </c>
      <c r="P16" s="6"/>
    </row>
    <row r="17" spans="3:16" ht="16.8" thickBot="1" thickTop="1">
      <c r="C17" s="4"/>
      <c r="D17" s="7" t="s">
        <v>9</v>
      </c>
      <c r="E17" s="5"/>
      <c r="F17" s="6"/>
      <c r="H17" s="4"/>
      <c r="I17" s="35" t="s">
        <v>23</v>
      </c>
      <c r="J17" s="38">
        <f>J16/12</f>
        <v>110</v>
      </c>
      <c r="K17" s="6"/>
      <c r="M17" s="4"/>
      <c r="N17" s="35" t="s">
        <v>23</v>
      </c>
      <c r="O17" s="38">
        <f>O16/12</f>
        <v>28</v>
      </c>
      <c r="P17" s="6"/>
    </row>
    <row r="18" spans="3:16" ht="15.6" thickTop="1">
      <c r="C18" s="4"/>
      <c r="D18" s="12" t="s">
        <v>1</v>
      </c>
      <c r="E18" s="11">
        <v>43230</v>
      </c>
      <c r="F18" s="6"/>
      <c r="H18" s="4"/>
      <c r="I18" s="26"/>
      <c r="J18" s="27"/>
      <c r="K18" s="6"/>
      <c r="M18" s="4"/>
      <c r="N18" s="26"/>
      <c r="O18" s="27"/>
      <c r="P18" s="6"/>
    </row>
    <row r="19" spans="3:16" ht="15">
      <c r="C19" s="4"/>
      <c r="D19" s="12" t="s">
        <v>2</v>
      </c>
      <c r="E19" s="11">
        <v>47325</v>
      </c>
      <c r="F19" s="6"/>
      <c r="H19" s="4"/>
      <c r="I19" s="28"/>
      <c r="J19" s="29"/>
      <c r="K19" s="6"/>
      <c r="M19" s="4"/>
      <c r="N19" s="28"/>
      <c r="O19" s="29"/>
      <c r="P19" s="6"/>
    </row>
    <row r="20" spans="3:16" ht="15.6">
      <c r="C20" s="4"/>
      <c r="D20" s="12" t="s">
        <v>13</v>
      </c>
      <c r="E20" s="14">
        <f>E19-E18</f>
        <v>4095</v>
      </c>
      <c r="F20" s="6"/>
      <c r="H20" s="4"/>
      <c r="I20" s="37" t="s">
        <v>26</v>
      </c>
      <c r="J20" s="37"/>
      <c r="K20" s="6"/>
      <c r="M20" s="4"/>
      <c r="N20" s="37" t="s">
        <v>29</v>
      </c>
      <c r="O20" s="37"/>
      <c r="P20" s="6"/>
    </row>
    <row r="21" spans="3:16" ht="15.6">
      <c r="C21" s="4"/>
      <c r="D21" s="12" t="s">
        <v>3</v>
      </c>
      <c r="E21" s="15">
        <f>(E20*E7)+E8-E9</f>
        <v>1500.2</v>
      </c>
      <c r="F21" s="6"/>
      <c r="H21" s="4"/>
      <c r="I21" s="37"/>
      <c r="J21" s="37"/>
      <c r="K21" s="6"/>
      <c r="M21" s="4"/>
      <c r="N21" s="37"/>
      <c r="O21" s="37"/>
      <c r="P21" s="6"/>
    </row>
    <row r="22" spans="3:16" ht="15.6" customHeight="1">
      <c r="C22" s="4"/>
      <c r="D22" s="5"/>
      <c r="E22" s="5"/>
      <c r="F22" s="6"/>
      <c r="H22" s="4"/>
      <c r="I22" s="37"/>
      <c r="J22" s="37"/>
      <c r="K22" s="6"/>
      <c r="M22" s="4"/>
      <c r="N22" s="37"/>
      <c r="O22" s="37"/>
      <c r="P22" s="6"/>
    </row>
    <row r="23" spans="3:16" ht="17.4">
      <c r="C23" s="4"/>
      <c r="D23" s="1" t="str">
        <f>IF(E23&gt;0,"Guthaben","Nachzahlung")</f>
        <v>Guthaben</v>
      </c>
      <c r="E23" s="16">
        <f>E13-E21</f>
        <v>145.79999999999995</v>
      </c>
      <c r="F23" s="6"/>
      <c r="H23" s="4"/>
      <c r="I23" s="37"/>
      <c r="J23" s="37"/>
      <c r="K23" s="6"/>
      <c r="M23" s="4"/>
      <c r="N23" s="37"/>
      <c r="O23" s="37"/>
      <c r="P23" s="6"/>
    </row>
    <row r="24" spans="3:16" ht="17.4" customHeight="1">
      <c r="C24" s="4"/>
      <c r="D24" s="5"/>
      <c r="E24" s="5"/>
      <c r="F24" s="6"/>
      <c r="H24" s="4"/>
      <c r="I24" s="37"/>
      <c r="J24" s="37"/>
      <c r="K24" s="6"/>
      <c r="M24" s="4"/>
      <c r="N24" s="37"/>
      <c r="O24" s="37"/>
      <c r="P24" s="6"/>
    </row>
    <row r="25" spans="3:16" ht="18" customHeight="1">
      <c r="C25" s="4"/>
      <c r="D25" s="18" t="str">
        <f>IF(E23&gt;0,"Sie erhalten eine Rückzahlung!","Sie müssen mit einer Nachzahlung rechnen")</f>
        <v>Sie erhalten eine Rückzahlung!</v>
      </c>
      <c r="E25" s="18"/>
      <c r="F25" s="6"/>
      <c r="H25" s="4"/>
      <c r="I25" s="37"/>
      <c r="J25" s="37"/>
      <c r="K25" s="6"/>
      <c r="M25" s="4"/>
      <c r="N25" s="37"/>
      <c r="O25" s="37"/>
      <c r="P25" s="6"/>
    </row>
    <row r="26" spans="3:16" ht="13.8" customHeight="1">
      <c r="C26" s="4"/>
      <c r="D26" s="18"/>
      <c r="E26" s="18"/>
      <c r="F26" s="6"/>
      <c r="H26" s="4"/>
      <c r="I26" s="30"/>
      <c r="J26" s="30"/>
      <c r="K26" s="6"/>
      <c r="M26" s="4"/>
      <c r="N26" s="30"/>
      <c r="O26" s="30"/>
      <c r="P26" s="6"/>
    </row>
    <row r="27" spans="3:16" ht="13.8" customHeight="1">
      <c r="C27" s="4"/>
      <c r="D27" s="18"/>
      <c r="E27" s="18"/>
      <c r="F27" s="6"/>
      <c r="H27" s="4"/>
      <c r="I27" s="30"/>
      <c r="J27" s="30"/>
      <c r="K27" s="6"/>
      <c r="M27" s="4"/>
      <c r="N27" s="30"/>
      <c r="O27" s="30"/>
      <c r="P27" s="6"/>
    </row>
    <row r="28" spans="3:16" ht="14.4" customHeight="1" thickBot="1">
      <c r="C28" s="8"/>
      <c r="D28" s="19"/>
      <c r="E28" s="19"/>
      <c r="F28" s="9"/>
      <c r="H28" s="8"/>
      <c r="I28" s="31"/>
      <c r="J28" s="31"/>
      <c r="K28" s="9"/>
      <c r="M28" s="8"/>
      <c r="N28" s="31"/>
      <c r="O28" s="31"/>
      <c r="P28" s="9"/>
    </row>
    <row r="29" ht="14.4" customHeight="1"/>
  </sheetData>
  <mergeCells count="6">
    <mergeCell ref="N2:O4"/>
    <mergeCell ref="N20:O25"/>
    <mergeCell ref="D25:E28"/>
    <mergeCell ref="D2:E4"/>
    <mergeCell ref="I2:J4"/>
    <mergeCell ref="I20:J2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</dc:creator>
  <cp:keywords/>
  <dc:description/>
  <cp:lastModifiedBy>Youssef Nader</cp:lastModifiedBy>
  <dcterms:created xsi:type="dcterms:W3CDTF">2016-01-01T17:29:29Z</dcterms:created>
  <dcterms:modified xsi:type="dcterms:W3CDTF">2023-02-08T20:52:24Z</dcterms:modified>
  <cp:category/>
  <cp:version/>
  <cp:contentType/>
  <cp:contentStatus/>
</cp:coreProperties>
</file>